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" yWindow="46" windowWidth="6647" windowHeight="5852" tabRatio="732" activeTab="0"/>
  </bookViews>
  <sheets>
    <sheet name="округ № 1" sheetId="1" r:id="rId1"/>
    <sheet name="округ № 2" sheetId="2" r:id="rId2"/>
    <sheet name="округ № 3" sheetId="3" r:id="rId3"/>
    <sheet name="округ № 4" sheetId="4" r:id="rId4"/>
    <sheet name="округ № 5" sheetId="5" r:id="rId5"/>
    <sheet name="округ № 6" sheetId="6" r:id="rId6"/>
    <sheet name="округ № 7" sheetId="7" r:id="rId7"/>
    <sheet name="округ № 8" sheetId="8" r:id="rId8"/>
    <sheet name="округ № 9" sheetId="9" r:id="rId9"/>
    <sheet name="округ № 10" sheetId="10" r:id="rId10"/>
  </sheets>
  <definedNames>
    <definedName name="_xlnm.Print_Area" localSheetId="0">'округ № 1'!$A$1:$AI$32</definedName>
    <definedName name="_xlnm.Print_Area" localSheetId="9">'округ № 10'!$A$1:$AI$32</definedName>
    <definedName name="_xlnm.Print_Area" localSheetId="1">'округ № 2'!$A$1:$AI$32</definedName>
    <definedName name="_xlnm.Print_Area" localSheetId="2">'округ № 3'!$A$1:$AI$32</definedName>
    <definedName name="_xlnm.Print_Area" localSheetId="3">'округ № 4'!$A$1:$AI$32</definedName>
    <definedName name="_xlnm.Print_Area" localSheetId="4">'округ № 5'!$A$1:$AI$32</definedName>
    <definedName name="_xlnm.Print_Area" localSheetId="5">'округ № 6'!$A$1:$AI$32</definedName>
    <definedName name="_xlnm.Print_Area" localSheetId="6">'округ № 7'!$A$1:$AI$32</definedName>
    <definedName name="_xlnm.Print_Area" localSheetId="7">'округ № 8'!$A$1:$AI$32</definedName>
    <definedName name="_xlnm.Print_Area" localSheetId="8">'округ № 9'!$A$1:$AI$32</definedName>
  </definedNames>
  <calcPr fullCalcOnLoad="1"/>
</workbook>
</file>

<file path=xl/sharedStrings.xml><?xml version="1.0" encoding="utf-8"?>
<sst xmlns="http://schemas.openxmlformats.org/spreadsheetml/2006/main" count="281" uniqueCount="47">
  <si>
    <t>Число избирателей, внесенных в список на момент окончания голосования</t>
  </si>
  <si>
    <t>Выполнение контрольных и логических                                             соотношений строк протокола</t>
  </si>
  <si>
    <t>Число избирательных бюллетеней, полученных участковой избирательной комиссией</t>
  </si>
  <si>
    <t>Число избирательных бюллетеней, выданных избирателям, проголосовавшим досрочно</t>
  </si>
  <si>
    <t>Число избирательных бюллетеней, выданных избирателям, проголосовавшим вне помещения для голосования в день голосования</t>
  </si>
  <si>
    <t>Число избирательных бюллетеней, выданных избирателям в помещении для голосования в день голосования</t>
  </si>
  <si>
    <t>Число избирательных бюллетеней, содержащихся в переносных ящиках для голосования</t>
  </si>
  <si>
    <t>Число избирательных бюллетеней, содержащихся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</si>
  <si>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</si>
  <si>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</si>
  <si>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10ж</t>
  </si>
  <si>
    <t>Число утраченных избирательных бюллетеней</t>
  </si>
  <si>
    <t>10з</t>
  </si>
  <si>
    <t>Число избирательных бюллетеней, не учтенных при получении</t>
  </si>
  <si>
    <t>[3]+[4]+[5]&gt;=[9]+[10]</t>
  </si>
  <si>
    <t>[2]=[3]+[4]+[5]+[6]+[10ж]-[10з]</t>
  </si>
  <si>
    <t>[3]+[4]&gt;=[8]</t>
  </si>
  <si>
    <t>[7]+[8]=[9]+[10]</t>
  </si>
  <si>
    <t>[1]&gt;=[3]+[4]+[5]</t>
  </si>
  <si>
    <t>Число погашенных избирательных бюллетеней</t>
  </si>
  <si>
    <t>УИК №</t>
  </si>
  <si>
    <t>Округ №</t>
  </si>
  <si>
    <t>ЯВКА</t>
  </si>
  <si>
    <t>ПРОТОКОЛ ЗАПОЛНЕН ВЕРНО???</t>
  </si>
  <si>
    <t>[10]=[11]+[12]+[13]+[14]+[15]+[16]+[17]+[18]+[19]</t>
  </si>
  <si>
    <t>Юмашевский</t>
  </si>
  <si>
    <t>Файзуллина Альбина Булатовна</t>
  </si>
  <si>
    <t>Хисматуллина Насима Файзрахмановна</t>
  </si>
  <si>
    <t>Баймурзина Альфия Самигулловна</t>
  </si>
  <si>
    <t>Аюпов Айрат Билалович</t>
  </si>
  <si>
    <t>Байсубакова Зумара Нурисламовна</t>
  </si>
  <si>
    <t>Яналин Ягафар Амирович</t>
  </si>
  <si>
    <t>Шахмухаметов Азамат Анварович</t>
  </si>
  <si>
    <t>Узянбаева Зиля Дамулловна</t>
  </si>
  <si>
    <t>Султангараева Гульсина Янузаковна</t>
  </si>
  <si>
    <t>Алекбаев Ришат Рифартович</t>
  </si>
  <si>
    <t>Байсубаков Дамир Габдрасулович</t>
  </si>
  <si>
    <t>Шахмухаметова Зульфира Минулловна</t>
  </si>
  <si>
    <t>Байзигитов Мажит Мухаметович</t>
  </si>
  <si>
    <t>Исмагилова Ляля Киямовна</t>
  </si>
  <si>
    <t>б о</t>
  </si>
  <si>
    <t>Габбасов В.О.</t>
  </si>
  <si>
    <t>Рамеев Р.М.</t>
  </si>
  <si>
    <t>Зайнигабдинова З.Р.</t>
  </si>
  <si>
    <t>Шаяхметова И.Р.</t>
  </si>
  <si>
    <t>Давлетбаев И.М.</t>
  </si>
  <si>
    <t>Искандарова А.А.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</si>
</sst>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0.000%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20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6"/>
      <color indexed="8"/>
      <name val="Times New Roman"/>
      <family val="1"/>
    </font>
    <font>
      <sz val="12"/>
      <color indexed="9"/>
      <name val="Times New Roman"/>
      <family val="1"/>
    </font>
    <font>
      <sz val="20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8"/>
      <color indexed="10"/>
      <name val="Times New Roman"/>
      <family val="1"/>
    </font>
    <font>
      <sz val="16"/>
      <color indexed="8"/>
      <name val="Times New Roman"/>
      <family val="1"/>
    </font>
    <font>
      <sz val="16"/>
      <color indexed="22"/>
      <name val="Times New Roman"/>
      <family val="1"/>
    </font>
    <font>
      <u val="single"/>
      <sz val="7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6"/>
      <color indexed="10"/>
      <name val="Times New Roman"/>
      <family val="1"/>
    </font>
    <font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164" fontId="28" fillId="24" borderId="0" xfId="0" applyNumberFormat="1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2" fillId="24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27" fillId="8" borderId="10" xfId="0" applyFont="1" applyFill="1" applyBorder="1" applyAlignment="1" applyProtection="1">
      <alignment horizontal="right" vertical="center"/>
      <protection hidden="1"/>
    </xf>
    <xf numFmtId="164" fontId="30" fillId="24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165" fontId="31" fillId="24" borderId="0" xfId="0" applyNumberFormat="1" applyFont="1" applyFill="1" applyBorder="1" applyAlignment="1" applyProtection="1">
      <alignment vertical="center"/>
      <protection hidden="1"/>
    </xf>
    <xf numFmtId="10" fontId="4" fillId="9" borderId="11" xfId="0" applyNumberFormat="1" applyFont="1" applyFill="1" applyBorder="1" applyAlignment="1" applyProtection="1">
      <alignment horizontal="center" vertical="center"/>
      <protection hidden="1"/>
    </xf>
    <xf numFmtId="0" fontId="32" fillId="12" borderId="11" xfId="0" applyNumberFormat="1" applyFont="1" applyFill="1" applyBorder="1" applyAlignment="1" applyProtection="1">
      <alignment horizontal="center" vertical="center"/>
      <protection locked="0"/>
    </xf>
    <xf numFmtId="10" fontId="10" fillId="9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34" fillId="15" borderId="0" xfId="0" applyFont="1" applyFill="1" applyAlignment="1" applyProtection="1">
      <alignment horizontal="center"/>
      <protection hidden="1"/>
    </xf>
    <xf numFmtId="0" fontId="35" fillId="25" borderId="11" xfId="0" applyFont="1" applyFill="1" applyBorder="1" applyAlignment="1" applyProtection="1">
      <alignment horizontal="center" vertical="center" wrapText="1"/>
      <protection hidden="1"/>
    </xf>
    <xf numFmtId="0" fontId="29" fillId="10" borderId="11" xfId="0" applyNumberFormat="1" applyFont="1" applyFill="1" applyBorder="1" applyAlignment="1" applyProtection="1">
      <alignment horizontal="center" vertical="center"/>
      <protection locked="0"/>
    </xf>
    <xf numFmtId="0" fontId="35" fillId="25" borderId="11" xfId="0" applyFont="1" applyFill="1" applyBorder="1" applyAlignment="1" applyProtection="1">
      <alignment horizontal="left" vertical="center" wrapText="1"/>
      <protection hidden="1"/>
    </xf>
    <xf numFmtId="0" fontId="32" fillId="12" borderId="11" xfId="0" applyFont="1" applyFill="1" applyBorder="1" applyAlignment="1" applyProtection="1">
      <alignment horizontal="center" vertical="center" wrapText="1"/>
      <protection hidden="1"/>
    </xf>
    <xf numFmtId="0" fontId="37" fillId="26" borderId="12" xfId="0" applyFont="1" applyFill="1" applyBorder="1" applyAlignment="1" applyProtection="1">
      <alignment horizontal="center" vertical="center"/>
      <protection hidden="1"/>
    </xf>
    <xf numFmtId="0" fontId="37" fillId="26" borderId="13" xfId="0" applyFont="1" applyFill="1" applyBorder="1" applyAlignment="1" applyProtection="1">
      <alignment horizontal="center" vertical="center"/>
      <protection hidden="1"/>
    </xf>
    <xf numFmtId="0" fontId="37" fillId="26" borderId="10" xfId="0" applyFont="1" applyFill="1" applyBorder="1" applyAlignment="1" applyProtection="1">
      <alignment horizontal="center" vertical="center"/>
      <protection hidden="1"/>
    </xf>
    <xf numFmtId="0" fontId="27" fillId="8" borderId="12" xfId="0" applyFont="1" applyFill="1" applyBorder="1" applyAlignment="1" applyProtection="1">
      <alignment horizontal="right" vertical="center"/>
      <protection hidden="1"/>
    </xf>
    <xf numFmtId="0" fontId="27" fillId="8" borderId="13" xfId="0" applyFont="1" applyFill="1" applyBorder="1" applyAlignment="1" applyProtection="1">
      <alignment horizontal="right" vertical="center"/>
      <protection hidden="1"/>
    </xf>
    <xf numFmtId="0" fontId="27" fillId="8" borderId="10" xfId="0" applyFont="1" applyFill="1" applyBorder="1" applyAlignment="1" applyProtection="1">
      <alignment horizontal="right" vertical="center"/>
      <protection hidden="1"/>
    </xf>
    <xf numFmtId="0" fontId="36" fillId="24" borderId="0" xfId="0" applyFont="1" applyFill="1" applyBorder="1" applyAlignment="1" applyProtection="1">
      <alignment horizontal="center" vertical="center" wrapText="1"/>
      <protection hidden="1"/>
    </xf>
    <xf numFmtId="0" fontId="36" fillId="24" borderId="14" xfId="0" applyFont="1" applyFill="1" applyBorder="1" applyAlignment="1" applyProtection="1">
      <alignment horizontal="center" vertical="center" wrapText="1"/>
      <protection hidden="1"/>
    </xf>
    <xf numFmtId="0" fontId="33" fillId="24" borderId="12" xfId="0" applyFont="1" applyFill="1" applyBorder="1" applyAlignment="1" applyProtection="1">
      <alignment horizontal="right"/>
      <protection hidden="1"/>
    </xf>
    <xf numFmtId="0" fontId="33" fillId="24" borderId="13" xfId="0" applyFont="1" applyFill="1" applyBorder="1" applyAlignment="1" applyProtection="1">
      <alignment horizontal="right"/>
      <protection hidden="1"/>
    </xf>
    <xf numFmtId="0" fontId="33" fillId="24" borderId="10" xfId="0" applyFont="1" applyFill="1" applyBorder="1" applyAlignment="1" applyProtection="1">
      <alignment horizontal="right"/>
      <protection hidden="1"/>
    </xf>
    <xf numFmtId="0" fontId="38" fillId="24" borderId="12" xfId="0" applyFont="1" applyFill="1" applyBorder="1" applyAlignment="1" applyProtection="1">
      <alignment horizontal="center" vertical="center"/>
      <protection hidden="1"/>
    </xf>
    <xf numFmtId="0" fontId="38" fillId="24" borderId="13" xfId="0" applyFont="1" applyFill="1" applyBorder="1" applyAlignment="1" applyProtection="1">
      <alignment horizontal="center" vertical="center"/>
      <protection hidden="1"/>
    </xf>
    <xf numFmtId="0" fontId="38" fillId="24" borderId="10" xfId="0" applyFont="1" applyFill="1" applyBorder="1" applyAlignment="1" applyProtection="1">
      <alignment horizontal="center" vertical="center"/>
      <protection hidden="1"/>
    </xf>
    <xf numFmtId="0" fontId="27" fillId="8" borderId="15" xfId="0" applyFont="1" applyFill="1" applyBorder="1" applyAlignment="1" applyProtection="1">
      <alignment horizontal="left" vertical="center" wrapText="1"/>
      <protection hidden="1"/>
    </xf>
    <xf numFmtId="0" fontId="27" fillId="8" borderId="16" xfId="0" applyFont="1" applyFill="1" applyBorder="1" applyAlignment="1" applyProtection="1">
      <alignment horizontal="left" vertical="center" wrapText="1"/>
      <protection hidden="1"/>
    </xf>
    <xf numFmtId="0" fontId="27" fillId="8" borderId="17" xfId="0" applyFont="1" applyFill="1" applyBorder="1" applyAlignment="1" applyProtection="1">
      <alignment horizontal="left" vertical="center" wrapText="1"/>
      <protection hidden="1"/>
    </xf>
    <xf numFmtId="0" fontId="27" fillId="8" borderId="18" xfId="0" applyFont="1" applyFill="1" applyBorder="1" applyAlignment="1" applyProtection="1">
      <alignment horizontal="left" vertical="center" wrapText="1"/>
      <protection hidden="1"/>
    </xf>
    <xf numFmtId="0" fontId="27" fillId="8" borderId="14" xfId="0" applyFont="1" applyFill="1" applyBorder="1" applyAlignment="1" applyProtection="1">
      <alignment horizontal="left" vertical="center" wrapText="1"/>
      <protection hidden="1"/>
    </xf>
    <xf numFmtId="0" fontId="27" fillId="8" borderId="19" xfId="0" applyFont="1" applyFill="1" applyBorder="1" applyAlignment="1" applyProtection="1">
      <alignment horizontal="left" vertical="center" wrapText="1"/>
      <protection hidden="1"/>
    </xf>
    <xf numFmtId="0" fontId="37" fillId="26" borderId="15" xfId="0" applyFont="1" applyFill="1" applyBorder="1" applyAlignment="1" applyProtection="1">
      <alignment horizontal="center" vertical="center"/>
      <protection hidden="1"/>
    </xf>
    <xf numFmtId="0" fontId="37" fillId="26" borderId="16" xfId="0" applyFont="1" applyFill="1" applyBorder="1" applyAlignment="1" applyProtection="1">
      <alignment horizontal="center" vertical="center"/>
      <protection hidden="1"/>
    </xf>
    <xf numFmtId="0" fontId="37" fillId="26" borderId="17" xfId="0" applyFont="1" applyFill="1" applyBorder="1" applyAlignment="1" applyProtection="1">
      <alignment horizontal="center" vertical="center"/>
      <protection hidden="1"/>
    </xf>
    <xf numFmtId="0" fontId="37" fillId="26" borderId="18" xfId="0" applyFont="1" applyFill="1" applyBorder="1" applyAlignment="1" applyProtection="1">
      <alignment horizontal="center" vertical="center"/>
      <protection hidden="1"/>
    </xf>
    <xf numFmtId="0" fontId="37" fillId="26" borderId="14" xfId="0" applyFont="1" applyFill="1" applyBorder="1" applyAlignment="1" applyProtection="1">
      <alignment horizontal="center" vertical="center"/>
      <protection hidden="1"/>
    </xf>
    <xf numFmtId="0" fontId="37" fillId="26" borderId="19" xfId="0" applyFont="1" applyFill="1" applyBorder="1" applyAlignment="1" applyProtection="1">
      <alignment horizontal="center" vertical="center"/>
      <protection hidden="1"/>
    </xf>
    <xf numFmtId="164" fontId="32" fillId="12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8" borderId="11" xfId="0" applyNumberFormat="1" applyFont="1" applyFill="1" applyBorder="1" applyAlignment="1" applyProtection="1">
      <alignment horizontal="center" vertical="center"/>
      <protection locked="0"/>
    </xf>
    <xf numFmtId="10" fontId="39" fillId="27" borderId="11" xfId="0" applyNumberFormat="1" applyFont="1" applyFill="1" applyBorder="1" applyAlignment="1" applyProtection="1">
      <alignment horizontal="center" vertical="center"/>
      <protection hidden="1"/>
    </xf>
    <xf numFmtId="164" fontId="32" fillId="12" borderId="20" xfId="0" applyNumberFormat="1" applyFont="1" applyFill="1" applyBorder="1" applyAlignment="1" applyProtection="1">
      <alignment horizontal="left" vertical="center" wrapText="1"/>
      <protection locked="0"/>
    </xf>
    <xf numFmtId="164" fontId="32" fillId="12" borderId="21" xfId="0" applyNumberFormat="1" applyFont="1" applyFill="1" applyBorder="1" applyAlignment="1" applyProtection="1">
      <alignment horizontal="left" vertical="center" wrapText="1"/>
      <protection locked="0"/>
    </xf>
    <xf numFmtId="164" fontId="32" fillId="12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12" borderId="11" xfId="0" applyFont="1" applyFill="1" applyBorder="1" applyAlignment="1" applyProtection="1">
      <alignment horizontal="center" vertical="center"/>
      <protection hidden="1"/>
    </xf>
    <xf numFmtId="0" fontId="36" fillId="27" borderId="20" xfId="0" applyFont="1" applyFill="1" applyBorder="1" applyAlignment="1" applyProtection="1">
      <alignment horizontal="right" vertical="center" wrapText="1"/>
      <protection hidden="1"/>
    </xf>
    <xf numFmtId="0" fontId="36" fillId="27" borderId="21" xfId="0" applyFont="1" applyFill="1" applyBorder="1" applyAlignment="1" applyProtection="1">
      <alignment horizontal="right" vertical="center" wrapText="1"/>
      <protection hidden="1"/>
    </xf>
    <xf numFmtId="0" fontId="36" fillId="27" borderId="22" xfId="0" applyFont="1" applyFill="1" applyBorder="1" applyAlignment="1" applyProtection="1">
      <alignment horizontal="right" vertical="center" wrapText="1"/>
      <protection hidden="1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1" fillId="24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40" fillId="10" borderId="2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BO31"/>
  <sheetViews>
    <sheetView showGridLines="0" tabSelected="1" view="pageBreakPreview" zoomScale="80" zoomScaleNormal="115" zoomScaleSheetLayoutView="80" zoomScalePageLayoutView="0" workbookViewId="0" topLeftCell="A1">
      <selection activeCell="AJ18" sqref="AJ18:BM18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4.37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36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22.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1010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21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1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107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110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0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100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5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5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5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100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0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105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26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29</v>
      </c>
      <c r="AG20" s="19">
        <f>IF(AF20=0,"",(AF20/(AF13+AF14)))</f>
        <v>0.2761904761904762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27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76</v>
      </c>
      <c r="AG21" s="19">
        <f>IF(AF21=0,"",(AF21/(AF13+AF14)))</f>
        <v>0.7238095238095238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0.9813084112149533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/>
  <mergeCells count="79">
    <mergeCell ref="B1:AH1"/>
    <mergeCell ref="AJ18:BM18"/>
    <mergeCell ref="A18:B18"/>
    <mergeCell ref="C18:AE18"/>
    <mergeCell ref="AF18:AG18"/>
    <mergeCell ref="C12:AE12"/>
    <mergeCell ref="R2:X2"/>
    <mergeCell ref="Y2:AD2"/>
    <mergeCell ref="R3:X3"/>
    <mergeCell ref="Y3:AD3"/>
    <mergeCell ref="A24:B24"/>
    <mergeCell ref="C24:AE24"/>
    <mergeCell ref="A25:B25"/>
    <mergeCell ref="A29:AE29"/>
    <mergeCell ref="A27:B27"/>
    <mergeCell ref="A28:B28"/>
    <mergeCell ref="C25:AE25"/>
    <mergeCell ref="AF29:AG29"/>
    <mergeCell ref="C27:AE27"/>
    <mergeCell ref="C28:AE28"/>
    <mergeCell ref="A12:B12"/>
    <mergeCell ref="C23:AE23"/>
    <mergeCell ref="A19:B19"/>
    <mergeCell ref="A26:B26"/>
    <mergeCell ref="A23:B23"/>
    <mergeCell ref="A20:B20"/>
    <mergeCell ref="C20:AE20"/>
    <mergeCell ref="A21:B21"/>
    <mergeCell ref="C21:AE21"/>
    <mergeCell ref="C26:AE26"/>
    <mergeCell ref="AF12:AG12"/>
    <mergeCell ref="C17:AE17"/>
    <mergeCell ref="C22:AE22"/>
    <mergeCell ref="C19:AE19"/>
    <mergeCell ref="AF19:AG19"/>
    <mergeCell ref="AF17:AG17"/>
    <mergeCell ref="C13:AE13"/>
    <mergeCell ref="BG14:BM14"/>
    <mergeCell ref="AJ10:BF10"/>
    <mergeCell ref="BG10:BM10"/>
    <mergeCell ref="C14:AE15"/>
    <mergeCell ref="AJ11:BE11"/>
    <mergeCell ref="AJ12:BF13"/>
    <mergeCell ref="BG11:BM11"/>
    <mergeCell ref="BG12:BM13"/>
    <mergeCell ref="A17:B17"/>
    <mergeCell ref="A13:B13"/>
    <mergeCell ref="BG9:BM9"/>
    <mergeCell ref="AJ9:BE9"/>
    <mergeCell ref="AF13:AG13"/>
    <mergeCell ref="A16:B16"/>
    <mergeCell ref="C16:AE16"/>
    <mergeCell ref="AF16:AG16"/>
    <mergeCell ref="A10:B11"/>
    <mergeCell ref="AJ14:BF14"/>
    <mergeCell ref="A7:B7"/>
    <mergeCell ref="C7:AE7"/>
    <mergeCell ref="AF7:AG7"/>
    <mergeCell ref="AJ7:BF7"/>
    <mergeCell ref="BG7:BM7"/>
    <mergeCell ref="AJ8:BF8"/>
    <mergeCell ref="BG8:BM8"/>
    <mergeCell ref="A5:B5"/>
    <mergeCell ref="C5:AE5"/>
    <mergeCell ref="AF5:AG5"/>
    <mergeCell ref="AJ5:BM6"/>
    <mergeCell ref="A6:B6"/>
    <mergeCell ref="C6:AE6"/>
    <mergeCell ref="AF6:AG6"/>
    <mergeCell ref="D31:AD31"/>
    <mergeCell ref="AF31:AG31"/>
    <mergeCell ref="A14:B15"/>
    <mergeCell ref="AF8:AG9"/>
    <mergeCell ref="AF10:AG11"/>
    <mergeCell ref="AF14:AG15"/>
    <mergeCell ref="A8:B9"/>
    <mergeCell ref="C8:AE9"/>
    <mergeCell ref="C10:AE11"/>
    <mergeCell ref="A22:B22"/>
  </mergeCells>
  <conditionalFormatting sqref="BG7:BG12 BG14">
    <cfRule type="containsText" priority="5" dxfId="0" operator="containsText" text="нет">
      <formula>NOT(ISERROR(SEARCH("нет",BG7)))</formula>
    </cfRule>
  </conditionalFormatting>
  <conditionalFormatting sqref="BG7:BG12 BG14">
    <cfRule type="cellIs" priority="3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tabColor rgb="FF00B050"/>
  </sheetPr>
  <dimension ref="A1:BO31"/>
  <sheetViews>
    <sheetView showGridLines="0" view="pageBreakPreview" zoomScale="80" zoomScaleNormal="115" zoomScaleSheetLayoutView="80" zoomScalePageLayoutView="0" workbookViewId="0" topLeftCell="A1">
      <selection activeCell="AD36" sqref="AD36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1011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10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110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112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5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92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2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13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2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97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0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99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45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67</v>
      </c>
      <c r="AG20" s="19">
        <f>IF(AF20=0,"",(AF20/(AF13+AF14)))</f>
        <v>0.6767676767676768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46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32</v>
      </c>
      <c r="AG21" s="19">
        <f>IF(AF21=0,"",(AF21/(AF13+AF14)))</f>
        <v>0.32323232323232326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0.9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BO31"/>
  <sheetViews>
    <sheetView showGridLines="0" view="pageBreakPreview" zoomScale="80" zoomScaleNormal="115" zoomScaleSheetLayoutView="80" zoomScalePageLayoutView="0" workbookViewId="0" topLeftCell="A1">
      <selection activeCell="P30" sqref="P30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1010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2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130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128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1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100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4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23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4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101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0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105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28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22</v>
      </c>
      <c r="AG20" s="19">
        <f>IF(AF20=0,"",(AF20/(AF13+AF14)))</f>
        <v>0.20952380952380953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29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83</v>
      </c>
      <c r="AG21" s="19">
        <f>IF(AF21=0,"",(AF21/(AF13+AF14)))</f>
        <v>0.7904761904761904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 t="s">
        <v>40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0.8076923076923077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BO31"/>
  <sheetViews>
    <sheetView showGridLines="0" view="pageBreakPreview" zoomScale="80" zoomScaleNormal="115" zoomScaleSheetLayoutView="80" zoomScalePageLayoutView="0" workbookViewId="0" topLeftCell="A1">
      <selection activeCell="U37" sqref="U37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1010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3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107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107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0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87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5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15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5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87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5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87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30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29</v>
      </c>
      <c r="AG20" s="19">
        <f>IF(AF20=0,"",(AF20/(AF13+AF14)))</f>
        <v>0.31521739130434784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31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58</v>
      </c>
      <c r="AG21" s="19">
        <f>IF(AF21=0,"",(AF21/(AF13+AF14)))</f>
        <v>0.6304347826086957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0.8598130841121495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BO31"/>
  <sheetViews>
    <sheetView showGridLines="0" view="pageBreakPreview" zoomScale="80" zoomScaleNormal="115" zoomScaleSheetLayoutView="80" zoomScalePageLayoutView="0" workbookViewId="0" topLeftCell="A1">
      <selection activeCell="AR19" sqref="AR19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1010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4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118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121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1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106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4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10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4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107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4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107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32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59</v>
      </c>
      <c r="AG20" s="19">
        <f>IF(AF20=0,"",(AF20/(AF13+AF14)))</f>
        <v>0.5315315315315315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33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48</v>
      </c>
      <c r="AG21" s="19">
        <f>IF(AF21=0,"",(AF21/(AF13+AF14)))</f>
        <v>0.43243243243243246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0.940677966101695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BO31"/>
  <sheetViews>
    <sheetView showGridLines="0" view="pageBreakPreview" zoomScale="80" zoomScaleNormal="115" zoomScaleSheetLayoutView="80" zoomScalePageLayoutView="0" workbookViewId="0" topLeftCell="A1">
      <selection activeCell="AJ18" sqref="AJ18:BM18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1010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5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127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129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4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92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1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32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1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96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4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93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34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61</v>
      </c>
      <c r="AG20" s="19">
        <f>IF(AF20=0,"",(AF20/(AF13+AF14)))</f>
        <v>0.6288659793814433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35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32</v>
      </c>
      <c r="AG21" s="19">
        <f>IF(AF21=0,"",(AF21/(AF13+AF14)))</f>
        <v>0.32989690721649484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0.7637795275590551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BO31"/>
  <sheetViews>
    <sheetView showGridLines="0" view="pageBreakPreview" zoomScale="80" zoomScaleNormal="115" zoomScaleSheetLayoutView="80" zoomScalePageLayoutView="0" workbookViewId="0" topLeftCell="A1">
      <selection activeCell="AS30" sqref="AS30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1010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6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117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122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1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93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0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28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0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94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0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94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36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65</v>
      </c>
      <c r="AG20" s="19">
        <f>IF(AF20=0,"",(AF20/(AF13+AF14)))</f>
        <v>0.6914893617021277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37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29</v>
      </c>
      <c r="AG21" s="19">
        <f>IF(AF21=0,"",(AF21/(AF13+AF14)))</f>
        <v>0.30851063829787234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0.8034188034188035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rgb="FF00B050"/>
  </sheetPr>
  <dimension ref="A1:BO31"/>
  <sheetViews>
    <sheetView showGridLines="0" view="pageBreakPreview" zoomScale="80" zoomScaleNormal="115" zoomScaleSheetLayoutView="80" zoomScalePageLayoutView="0" workbookViewId="0" topLeftCell="A1">
      <selection activeCell="AP22" sqref="AP22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1010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7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111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112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2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100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4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6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4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102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0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106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38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72</v>
      </c>
      <c r="AG20" s="19">
        <f>IF(AF20=0,"",(AF20/(AF13+AF14)))</f>
        <v>0.6792452830188679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39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34</v>
      </c>
      <c r="AG21" s="19">
        <f>IF(AF21=0,"",(AF21/(AF13+AF14)))</f>
        <v>0.32075471698113206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0.954954954954955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rgb="FF00B050"/>
  </sheetPr>
  <dimension ref="A1:BO31"/>
  <sheetViews>
    <sheetView showGridLines="0" view="pageBreakPreview" zoomScale="80" zoomScaleNormal="115" zoomScaleSheetLayoutView="80" zoomScalePageLayoutView="0" workbookViewId="0" topLeftCell="A7">
      <selection activeCell="C21" sqref="C21:AE21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1011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8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112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117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3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88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9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17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9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91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2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98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41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22</v>
      </c>
      <c r="AG20" s="19">
        <f>IF(AF20=0,"",(AF20/(AF13+AF14)))</f>
        <v>0.22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42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76</v>
      </c>
      <c r="AG21" s="19">
        <f>IF(AF21=0,"",(AF21/(AF13+AF14)))</f>
        <v>0.76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0.8928571428571429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tabColor rgb="FF00B050"/>
  </sheetPr>
  <dimension ref="A1:BO31"/>
  <sheetViews>
    <sheetView showGridLines="0" view="pageBreakPreview" zoomScale="80" zoomScaleNormal="115" zoomScaleSheetLayoutView="80" zoomScalePageLayoutView="0" workbookViewId="0" topLeftCell="A1">
      <selection activeCell="AF24" sqref="AF24"/>
    </sheetView>
  </sheetViews>
  <sheetFormatPr defaultColWidth="9.00390625" defaultRowHeight="12.75"/>
  <cols>
    <col min="1" max="1" width="2.375" style="2" customWidth="1"/>
    <col min="2" max="2" width="3.50390625" style="2" customWidth="1"/>
    <col min="3" max="29" width="2.375" style="2" customWidth="1"/>
    <col min="30" max="30" width="6.50390625" style="2" customWidth="1"/>
    <col min="31" max="31" width="32.625" style="1" hidden="1" customWidth="1"/>
    <col min="32" max="32" width="9.375" style="1" customWidth="1"/>
    <col min="33" max="33" width="12.50390625" style="1" customWidth="1"/>
    <col min="34" max="35" width="2.125" style="1" customWidth="1"/>
    <col min="36" max="57" width="2.375" style="1" customWidth="1"/>
    <col min="58" max="58" width="0.5" style="1" customWidth="1"/>
    <col min="59" max="64" width="2.375" style="1" customWidth="1"/>
    <col min="65" max="65" width="7.00390625" style="1" customWidth="1"/>
    <col min="66" max="84" width="2.375" style="1" customWidth="1"/>
    <col min="85" max="16384" width="9.125" style="1" customWidth="1"/>
  </cols>
  <sheetData>
    <row r="1" spans="1:34" ht="66.75" customHeight="1">
      <c r="A1" s="8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7" ht="30.75" customHeight="1">
      <c r="A2" s="8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20</v>
      </c>
      <c r="S2" s="64"/>
      <c r="T2" s="64"/>
      <c r="U2" s="64"/>
      <c r="V2" s="64"/>
      <c r="W2" s="64"/>
      <c r="X2" s="64"/>
      <c r="Y2" s="65">
        <v>1011</v>
      </c>
      <c r="Z2" s="65"/>
      <c r="AA2" s="65"/>
      <c r="AB2" s="65"/>
      <c r="AC2" s="65"/>
      <c r="AD2" s="65"/>
      <c r="AE2" s="9"/>
      <c r="AF2" s="9"/>
      <c r="AG2" s="9"/>
      <c r="AH2" s="9"/>
      <c r="AI2" s="9"/>
      <c r="AJ2" s="9"/>
      <c r="AK2" s="9"/>
    </row>
    <row r="3" spans="1:37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6" t="s">
        <v>21</v>
      </c>
      <c r="S3" s="66"/>
      <c r="T3" s="66"/>
      <c r="U3" s="66"/>
      <c r="V3" s="66"/>
      <c r="W3" s="66"/>
      <c r="X3" s="66"/>
      <c r="Y3" s="65">
        <v>9</v>
      </c>
      <c r="Z3" s="65"/>
      <c r="AA3" s="65"/>
      <c r="AB3" s="65"/>
      <c r="AC3" s="65"/>
      <c r="AD3" s="65"/>
      <c r="AE3" s="9"/>
      <c r="AF3" s="9"/>
      <c r="AG3" s="9"/>
      <c r="AH3" s="9"/>
      <c r="AI3" s="9"/>
      <c r="AJ3" s="9"/>
      <c r="AK3" s="9"/>
    </row>
    <row r="4" spans="1:37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0"/>
      <c r="Z4" s="10"/>
      <c r="AA4" s="10"/>
      <c r="AB4" s="10"/>
      <c r="AC4" s="10"/>
      <c r="AD4" s="10"/>
      <c r="AE4" s="9"/>
      <c r="AF4" s="9"/>
      <c r="AG4" s="9"/>
      <c r="AH4" s="9"/>
      <c r="AI4" s="9"/>
      <c r="AJ4" s="9"/>
      <c r="AK4" s="9"/>
    </row>
    <row r="5" spans="1:65" ht="33" customHeight="1">
      <c r="A5" s="22">
        <v>1</v>
      </c>
      <c r="B5" s="22"/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>
        <v>118</v>
      </c>
      <c r="AG5" s="23"/>
      <c r="AH5" s="5"/>
      <c r="AI5" s="5"/>
      <c r="AJ5" s="32" t="s">
        <v>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36.75" customHeight="1">
      <c r="A6" s="22">
        <v>2</v>
      </c>
      <c r="B6" s="22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>
        <v>118</v>
      </c>
      <c r="AG6" s="23"/>
      <c r="AH6" s="5"/>
      <c r="AI6" s="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7" s="3" customFormat="1" ht="35.25" customHeight="1">
      <c r="A7" s="22">
        <v>3</v>
      </c>
      <c r="B7" s="22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>
        <v>2</v>
      </c>
      <c r="AG7" s="23"/>
      <c r="AH7" s="5"/>
      <c r="AI7" s="5"/>
      <c r="AJ7" s="29" t="s">
        <v>14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26" t="str">
        <f>IF(AF7+AF8+AF10&gt;=AF16+AF17,"ВЫПОЛНЕНО","НЕ ВЫПОЛНЕНО")</f>
        <v>ВЫПОЛНЕНО</v>
      </c>
      <c r="BH7" s="27"/>
      <c r="BI7" s="27"/>
      <c r="BJ7" s="27"/>
      <c r="BK7" s="27"/>
      <c r="BL7" s="27"/>
      <c r="BM7" s="28"/>
      <c r="BO7" s="6"/>
    </row>
    <row r="8" spans="1:67" ht="19.5" customHeight="1">
      <c r="A8" s="22">
        <v>4</v>
      </c>
      <c r="B8" s="22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>
        <v>100</v>
      </c>
      <c r="AG8" s="23"/>
      <c r="AH8" s="5"/>
      <c r="AI8" s="5"/>
      <c r="AJ8" s="29" t="s">
        <v>15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26" t="str">
        <f>IF(AF6=AF7+AF8+AF10+AF12+AF18-AF19,"ВЫПОЛНЕНО","НЕ ВЫПОЛНЕНО")</f>
        <v>ВЫПОЛНЕНО</v>
      </c>
      <c r="BH8" s="27"/>
      <c r="BI8" s="27"/>
      <c r="BJ8" s="27"/>
      <c r="BK8" s="27"/>
      <c r="BL8" s="27"/>
      <c r="BM8" s="28"/>
      <c r="BO8" s="7"/>
    </row>
    <row r="9" spans="1:67" ht="33" customHeight="1">
      <c r="A9" s="22"/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5"/>
      <c r="AI9" s="5"/>
      <c r="AJ9" s="29" t="s">
        <v>16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13"/>
      <c r="BG9" s="26" t="str">
        <f>IF(AF7+AF8&gt;=AF14,"ВЫПОЛНЕНО","НЕ ВЫПОЛНЕНО")</f>
        <v>ВЫПОЛНЕНО</v>
      </c>
      <c r="BH9" s="27"/>
      <c r="BI9" s="27"/>
      <c r="BJ9" s="27"/>
      <c r="BK9" s="27"/>
      <c r="BL9" s="27"/>
      <c r="BM9" s="28"/>
      <c r="BO9" s="7"/>
    </row>
    <row r="10" spans="1:67" ht="21.75" customHeight="1">
      <c r="A10" s="22">
        <v>5</v>
      </c>
      <c r="B10" s="2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>
        <v>4</v>
      </c>
      <c r="AG10" s="23"/>
      <c r="AH10" s="5"/>
      <c r="AI10" s="5"/>
      <c r="AJ10" s="29" t="s">
        <v>17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  <c r="BG10" s="26" t="str">
        <f>IF(AF13+AF14=AF16+AF17,"ВЫПОЛНЕНО","НЕ ВЫПОЛНЕНО")</f>
        <v>ВЫПОЛНЕНО</v>
      </c>
      <c r="BH10" s="27"/>
      <c r="BI10" s="27"/>
      <c r="BJ10" s="27"/>
      <c r="BK10" s="27"/>
      <c r="BL10" s="27"/>
      <c r="BM10" s="28"/>
      <c r="BO10" s="7"/>
    </row>
    <row r="11" spans="1:67" ht="33" customHeight="1">
      <c r="A11" s="22"/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5"/>
      <c r="AI11" s="5"/>
      <c r="AJ11" s="29" t="s">
        <v>18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13"/>
      <c r="BG11" s="26" t="str">
        <f>IF(AF5&gt;=AF7+AF8+AF10,"ВЫПОЛНЕНО","НЕ ВЫПОЛНЕНО")</f>
        <v>ВЫПОЛНЕНО</v>
      </c>
      <c r="BH11" s="27"/>
      <c r="BI11" s="27"/>
      <c r="BJ11" s="27"/>
      <c r="BK11" s="27"/>
      <c r="BL11" s="27"/>
      <c r="BM11" s="28"/>
      <c r="BO11" s="7"/>
    </row>
    <row r="12" spans="1:67" ht="33" customHeight="1">
      <c r="A12" s="22">
        <v>6</v>
      </c>
      <c r="B12" s="22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>
        <v>12</v>
      </c>
      <c r="AG12" s="23"/>
      <c r="AH12" s="5"/>
      <c r="AI12" s="5"/>
      <c r="AJ12" s="40" t="s">
        <v>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 t="str">
        <f>IF(AF17=AF20+AF21+AF22+AF23+AF24+AF25+AF26+AF27+AF28,"ВЫПОЛНЕНО","НЕ ВЫПОЛНЕНО")</f>
        <v>ВЫПОЛНЕНО</v>
      </c>
      <c r="BH12" s="47"/>
      <c r="BI12" s="47"/>
      <c r="BJ12" s="47"/>
      <c r="BK12" s="47"/>
      <c r="BL12" s="47"/>
      <c r="BM12" s="48"/>
      <c r="BO12" s="7"/>
    </row>
    <row r="13" spans="1:67" ht="33" customHeight="1">
      <c r="A13" s="22">
        <v>7</v>
      </c>
      <c r="B13" s="22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>
        <v>4</v>
      </c>
      <c r="AG13" s="23"/>
      <c r="AH13" s="5"/>
      <c r="AI13" s="5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9"/>
      <c r="BH13" s="50"/>
      <c r="BI13" s="50"/>
      <c r="BJ13" s="50"/>
      <c r="BK13" s="50"/>
      <c r="BL13" s="50"/>
      <c r="BM13" s="51"/>
      <c r="BO13" s="7"/>
    </row>
    <row r="14" spans="1:67" ht="19.5" customHeight="1">
      <c r="A14" s="22">
        <v>8</v>
      </c>
      <c r="B14" s="22"/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>
        <v>102</v>
      </c>
      <c r="AG14" s="23"/>
      <c r="AH14" s="5"/>
      <c r="AI14" s="5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7"/>
      <c r="BH14" s="38"/>
      <c r="BI14" s="38"/>
      <c r="BJ14" s="38"/>
      <c r="BK14" s="38"/>
      <c r="BL14" s="38"/>
      <c r="BM14" s="39"/>
      <c r="BO14" s="7"/>
    </row>
    <row r="15" spans="1:67" ht="19.5" customHeight="1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5"/>
      <c r="AI15" s="5"/>
      <c r="BO15" s="7"/>
    </row>
    <row r="16" spans="1:67" ht="33" customHeight="1">
      <c r="A16" s="22">
        <v>9</v>
      </c>
      <c r="B16" s="22"/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>
        <v>3</v>
      </c>
      <c r="AG16" s="23"/>
      <c r="AH16" s="5"/>
      <c r="AI16" s="5"/>
      <c r="BO16" s="7"/>
    </row>
    <row r="17" spans="1:67" ht="33" customHeight="1">
      <c r="A17" s="22">
        <v>10</v>
      </c>
      <c r="B17" s="22"/>
      <c r="C17" s="24" t="s">
        <v>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53">
        <v>103</v>
      </c>
      <c r="AG17" s="53"/>
      <c r="AH17" s="5"/>
      <c r="AI17" s="5"/>
      <c r="BO17" s="7"/>
    </row>
    <row r="18" spans="1:67" ht="33" customHeight="1">
      <c r="A18" s="22" t="s">
        <v>10</v>
      </c>
      <c r="B18" s="22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>
        <v>0</v>
      </c>
      <c r="AG18" s="23"/>
      <c r="AH18" s="5"/>
      <c r="AI18" s="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O18" s="7"/>
    </row>
    <row r="19" spans="1:65" s="4" customFormat="1" ht="33" customHeight="1">
      <c r="A19" s="22" t="s">
        <v>12</v>
      </c>
      <c r="B19" s="22"/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>
        <v>0</v>
      </c>
      <c r="AG19" s="23"/>
      <c r="AH19" s="5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35" s="15" customFormat="1" ht="21.75" customHeight="1">
      <c r="A20" s="25">
        <v>11</v>
      </c>
      <c r="B20" s="25"/>
      <c r="C20" s="52" t="s">
        <v>43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>
        <v>49</v>
      </c>
      <c r="AG20" s="19">
        <f>IF(AF20=0,"",(AF20/(AF13+AF14)))</f>
        <v>0.46226415094339623</v>
      </c>
      <c r="AH20" s="14"/>
      <c r="AI20" s="14"/>
    </row>
    <row r="21" spans="1:35" s="15" customFormat="1" ht="21.75" customHeight="1">
      <c r="A21" s="25">
        <v>12</v>
      </c>
      <c r="B21" s="25"/>
      <c r="C21" s="52" t="s">
        <v>44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>
        <v>54</v>
      </c>
      <c r="AG21" s="19">
        <f>IF(AF21=0,"",(AF21/(AF13+AF14)))</f>
        <v>0.5094339622641509</v>
      </c>
      <c r="AH21" s="14"/>
      <c r="AI21" s="14"/>
    </row>
    <row r="22" spans="1:35" s="15" customFormat="1" ht="21.75" customHeight="1">
      <c r="A22" s="25">
        <v>13</v>
      </c>
      <c r="B22" s="2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9">
        <f>IF(AF22=0,"",(AF22/(AF13+AF14)))</f>
      </c>
      <c r="AH22" s="14"/>
      <c r="AI22" s="14"/>
    </row>
    <row r="23" spans="1:35" s="15" customFormat="1" ht="21.75" customHeight="1">
      <c r="A23" s="25">
        <v>14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7">
        <f>IF(AF23=0,"",(AF23/(AF13+AF14)))</f>
      </c>
      <c r="AH23" s="14"/>
      <c r="AI23" s="14"/>
    </row>
    <row r="24" spans="1:35" s="15" customFormat="1" ht="21.75" customHeight="1">
      <c r="A24" s="25">
        <v>15</v>
      </c>
      <c r="B24" s="2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7">
        <f>IF(AF24=0,"",(AF24/(AF13+AF14)))</f>
      </c>
      <c r="AH24" s="14"/>
      <c r="AI24" s="14"/>
    </row>
    <row r="25" spans="1:35" s="15" customFormat="1" ht="21.75" customHeight="1">
      <c r="A25" s="58">
        <v>16</v>
      </c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18"/>
      <c r="AG25" s="17">
        <f>IF(AF25=0,"",(AF25/(AF13+AF14)))</f>
      </c>
      <c r="AH25" s="16"/>
      <c r="AI25" s="16"/>
    </row>
    <row r="26" spans="1:35" s="15" customFormat="1" ht="21.75" customHeight="1">
      <c r="A26" s="58">
        <v>17</v>
      </c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7">
        <f>IF(AF26=0,"",(AF26/(AF13+AF14)))</f>
      </c>
      <c r="AH26" s="16"/>
      <c r="AI26" s="16"/>
    </row>
    <row r="27" spans="1:35" s="15" customFormat="1" ht="21.75" customHeight="1">
      <c r="A27" s="58">
        <v>18</v>
      </c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7">
        <f>IF(AF27=0,"",(AF27/(AF13+AF14)))</f>
      </c>
      <c r="AH27" s="16"/>
      <c r="AI27" s="16"/>
    </row>
    <row r="28" spans="1:35" s="15" customFormat="1" ht="21.75" customHeight="1">
      <c r="A28" s="58">
        <v>19</v>
      </c>
      <c r="B28" s="5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18"/>
      <c r="AG28" s="17">
        <f>IF(AF28=0,"",(AF28/(AF13+AF14)))</f>
      </c>
      <c r="AH28" s="16"/>
      <c r="AI28" s="16"/>
    </row>
    <row r="29" spans="1:33" ht="31.5" customHeight="1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4">
        <f>(AF13+AF14)/AF5</f>
        <v>0.8983050847457628</v>
      </c>
      <c r="AG29" s="54"/>
    </row>
    <row r="30" ht="12.75">
      <c r="A30" s="12"/>
    </row>
    <row r="31" spans="4:33" ht="24.75" customHeight="1">
      <c r="D31" s="20" t="s">
        <v>23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F31" s="21" t="str">
        <f>IF(BG7="Выполнено",IF(BG8="Выполнено",IF(BG9="Выполнено",IF(BG10="Выполнено",IF(BG11="Выполнено",IF(BG12="Выполнено","ИСТИНА!"))))))</f>
        <v>ИСТИНА!</v>
      </c>
      <c r="AG31" s="21"/>
    </row>
  </sheetData>
  <sheetProtection sheet="1" objects="1" scenarios="1"/>
  <mergeCells count="79">
    <mergeCell ref="A7:B7"/>
    <mergeCell ref="AJ5:BM6"/>
    <mergeCell ref="BG7:BM7"/>
    <mergeCell ref="B1:AH1"/>
    <mergeCell ref="R2:X2"/>
    <mergeCell ref="Y2:AD2"/>
    <mergeCell ref="R3:X3"/>
    <mergeCell ref="Y3:AD3"/>
    <mergeCell ref="A5:B5"/>
    <mergeCell ref="C5:AE5"/>
    <mergeCell ref="AF5:AG5"/>
    <mergeCell ref="A6:B6"/>
    <mergeCell ref="C6:AE6"/>
    <mergeCell ref="AF6:AG6"/>
    <mergeCell ref="BG10:BM10"/>
    <mergeCell ref="C10:AE11"/>
    <mergeCell ref="AF10:AG11"/>
    <mergeCell ref="AJ10:BF10"/>
    <mergeCell ref="C7:AE7"/>
    <mergeCell ref="AF7:AG7"/>
    <mergeCell ref="AJ7:BF7"/>
    <mergeCell ref="AJ11:BE11"/>
    <mergeCell ref="BG11:BM11"/>
    <mergeCell ref="A8:B9"/>
    <mergeCell ref="C8:AE9"/>
    <mergeCell ref="AF8:AG9"/>
    <mergeCell ref="AJ8:BF8"/>
    <mergeCell ref="BG8:BM8"/>
    <mergeCell ref="AJ9:BE9"/>
    <mergeCell ref="BG9:BM9"/>
    <mergeCell ref="A10:B11"/>
    <mergeCell ref="BG12:BM13"/>
    <mergeCell ref="A13:B13"/>
    <mergeCell ref="C13:AE13"/>
    <mergeCell ref="AF13:AG13"/>
    <mergeCell ref="A12:B12"/>
    <mergeCell ref="C12:AE12"/>
    <mergeCell ref="AF12:AG12"/>
    <mergeCell ref="AJ12:BF13"/>
    <mergeCell ref="BG14:BM14"/>
    <mergeCell ref="A16:B16"/>
    <mergeCell ref="C16:AE16"/>
    <mergeCell ref="AF16:AG16"/>
    <mergeCell ref="A14:B15"/>
    <mergeCell ref="C14:AE15"/>
    <mergeCell ref="AF14:AG15"/>
    <mergeCell ref="AJ14:BF14"/>
    <mergeCell ref="AF17:AG17"/>
    <mergeCell ref="A18:B18"/>
    <mergeCell ref="C18:AE18"/>
    <mergeCell ref="AF18:AG18"/>
    <mergeCell ref="A20:B20"/>
    <mergeCell ref="C20:AE20"/>
    <mergeCell ref="A17:B17"/>
    <mergeCell ref="C17:AE17"/>
    <mergeCell ref="AJ18:BM18"/>
    <mergeCell ref="A19:B19"/>
    <mergeCell ref="C19:AE19"/>
    <mergeCell ref="AF19:AG19"/>
    <mergeCell ref="A26:B26"/>
    <mergeCell ref="C26:AE26"/>
    <mergeCell ref="A21:B21"/>
    <mergeCell ref="C21:AE21"/>
    <mergeCell ref="A22:B22"/>
    <mergeCell ref="C22:AE22"/>
    <mergeCell ref="A23:B23"/>
    <mergeCell ref="C23:AE23"/>
    <mergeCell ref="A24:B24"/>
    <mergeCell ref="C24:AE24"/>
    <mergeCell ref="A25:B25"/>
    <mergeCell ref="C25:AE25"/>
    <mergeCell ref="D31:AD31"/>
    <mergeCell ref="AF31:AG31"/>
    <mergeCell ref="A27:B27"/>
    <mergeCell ref="C27:AE27"/>
    <mergeCell ref="A28:B28"/>
    <mergeCell ref="C28:AE28"/>
    <mergeCell ref="A29:AE29"/>
    <mergeCell ref="AF29:AG29"/>
  </mergeCells>
  <conditionalFormatting sqref="BG7:BG12 BG14">
    <cfRule type="containsText" priority="3" dxfId="0" operator="containsText" text="нет">
      <formula>NOT(ISERROR(SEARCH("нет",BG7)))</formula>
    </cfRule>
  </conditionalFormatting>
  <conditionalFormatting sqref="BG7:BG12 BG14">
    <cfRule type="cellIs" priority="2" dxfId="1" operator="equal">
      <formula>"НЕ ВЫПОЛНЕНО"</formula>
    </cfRule>
  </conditionalFormatting>
  <conditionalFormatting sqref="AJ18:BM18">
    <cfRule type="cellIs" priority="1" dxfId="0" operator="equal" stopIfTrue="1">
      <formula>"СТРОКА ПРОТОКОЛА №4 НЕ ДОЛЖНА БЫТЬ БОЛЬШЕ НОЛЯ!!!"</formula>
    </cfRule>
  </conditionalFormatting>
  <printOptions/>
  <pageMargins left="0.6" right="0" top="0" bottom="0" header="0.22" footer="0.31496062992125984"/>
  <pageSetup horizontalDpi="600" verticalDpi="600" orientation="portrait" paperSize="9" scale="95" r:id="rId1"/>
  <colBreaks count="1" manualBreakCount="1">
    <brk id="35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1</cp:lastModifiedBy>
  <cp:lastPrinted>2015-09-22T03:56:31Z</cp:lastPrinted>
  <dcterms:created xsi:type="dcterms:W3CDTF">2003-10-03T07:00:15Z</dcterms:created>
  <dcterms:modified xsi:type="dcterms:W3CDTF">2015-09-28T14:06:38Z</dcterms:modified>
  <cp:category/>
  <cp:version/>
  <cp:contentType/>
  <cp:contentStatus/>
</cp:coreProperties>
</file>